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4\k 12 2024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 concurrentManualCount="4"/>
</workbook>
</file>

<file path=xl/calcChain.xml><?xml version="1.0" encoding="utf-8"?>
<calcChain xmlns="http://schemas.openxmlformats.org/spreadsheetml/2006/main">
  <c r="Q7" i="7" l="1"/>
  <c r="P37" i="7" l="1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P35" i="7"/>
  <c r="P43" i="7" s="1"/>
  <c r="O35" i="7"/>
  <c r="O43" i="7" s="1"/>
  <c r="N35" i="7"/>
  <c r="N43" i="7" s="1"/>
  <c r="M35" i="7"/>
  <c r="L35" i="7"/>
  <c r="K35" i="7"/>
  <c r="J35" i="7"/>
  <c r="J43" i="7" s="1"/>
  <c r="I35" i="7"/>
  <c r="I43" i="7" s="1"/>
  <c r="H35" i="7"/>
  <c r="G35" i="7"/>
  <c r="F35" i="7"/>
  <c r="E35" i="7"/>
  <c r="E43" i="7" s="1"/>
  <c r="D35" i="7"/>
  <c r="C35" i="7"/>
  <c r="C43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H34" i="7"/>
  <c r="G34" i="7"/>
  <c r="F34" i="7"/>
  <c r="F42" i="7" s="1"/>
  <c r="E34" i="7"/>
  <c r="D34" i="7"/>
  <c r="D41" i="7" s="1"/>
  <c r="C34" i="7"/>
  <c r="P33" i="7"/>
  <c r="O33" i="7"/>
  <c r="N33" i="7"/>
  <c r="M33" i="7"/>
  <c r="L33" i="7"/>
  <c r="L41" i="7" s="1"/>
  <c r="K33" i="7"/>
  <c r="K41" i="7" s="1"/>
  <c r="J33" i="7"/>
  <c r="J41" i="7" s="1"/>
  <c r="I33" i="7"/>
  <c r="I41" i="7" s="1"/>
  <c r="H33" i="7"/>
  <c r="H41" i="7" s="1"/>
  <c r="G33" i="7"/>
  <c r="F33" i="7"/>
  <c r="E33" i="7"/>
  <c r="E41" i="7" s="1"/>
  <c r="D33" i="7"/>
  <c r="C33" i="7"/>
  <c r="P32" i="7"/>
  <c r="P40" i="7" s="1"/>
  <c r="O32" i="7"/>
  <c r="O40" i="7" s="1"/>
  <c r="N32" i="7"/>
  <c r="N40" i="7" s="1"/>
  <c r="M32" i="7"/>
  <c r="M40" i="7" s="1"/>
  <c r="L32" i="7"/>
  <c r="K32" i="7"/>
  <c r="J32" i="7"/>
  <c r="I32" i="7"/>
  <c r="H32" i="7"/>
  <c r="G32" i="7"/>
  <c r="G40" i="7" s="1"/>
  <c r="F32" i="7"/>
  <c r="F40" i="7" s="1"/>
  <c r="E32" i="7"/>
  <c r="D32" i="7"/>
  <c r="D40" i="7" s="1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G39" i="7" s="1"/>
  <c r="F30" i="7"/>
  <c r="F39" i="7" s="1"/>
  <c r="E30" i="7"/>
  <c r="D30" i="7"/>
  <c r="C30" i="7"/>
  <c r="P29" i="7"/>
  <c r="P38" i="7" s="1"/>
  <c r="O29" i="7"/>
  <c r="O38" i="7" s="1"/>
  <c r="N29" i="7"/>
  <c r="N38" i="7" s="1"/>
  <c r="M29" i="7"/>
  <c r="M38" i="7" s="1"/>
  <c r="L29" i="7"/>
  <c r="K29" i="7"/>
  <c r="K39" i="7" s="1"/>
  <c r="J29" i="7"/>
  <c r="J39" i="7" s="1"/>
  <c r="I29" i="7"/>
  <c r="I38" i="7" s="1"/>
  <c r="H29" i="7"/>
  <c r="H38" i="7" s="1"/>
  <c r="G29" i="7"/>
  <c r="F29" i="7"/>
  <c r="E29" i="7"/>
  <c r="E38" i="7" s="1"/>
  <c r="D29" i="7"/>
  <c r="D39" i="7" s="1"/>
  <c r="C29" i="7"/>
  <c r="C38" i="7" s="1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37" i="7" s="1"/>
  <c r="Q14" i="7"/>
  <c r="Q36" i="7" s="1"/>
  <c r="Q13" i="7"/>
  <c r="Q12" i="7"/>
  <c r="Q34" i="7" s="1"/>
  <c r="Q11" i="7"/>
  <c r="Q10" i="7"/>
  <c r="Q32" i="7" s="1"/>
  <c r="Q9" i="7"/>
  <c r="Q31" i="7" s="1"/>
  <c r="Q8" i="7"/>
  <c r="Q30" i="7" s="1"/>
  <c r="Q28" i="7"/>
  <c r="H42" i="7" l="1"/>
  <c r="D43" i="7"/>
  <c r="L38" i="7"/>
  <c r="L43" i="7"/>
  <c r="N41" i="7"/>
  <c r="P39" i="7"/>
  <c r="I40" i="7"/>
  <c r="M43" i="7"/>
  <c r="O41" i="7"/>
  <c r="J38" i="7"/>
  <c r="J40" i="7"/>
  <c r="P41" i="7"/>
  <c r="K38" i="7"/>
  <c r="K43" i="7"/>
  <c r="M41" i="7"/>
  <c r="O39" i="7"/>
  <c r="H40" i="7"/>
  <c r="F38" i="7"/>
  <c r="H39" i="7"/>
  <c r="F41" i="7"/>
  <c r="F43" i="7"/>
  <c r="G38" i="7"/>
  <c r="E39" i="7"/>
  <c r="E40" i="7"/>
  <c r="G41" i="7"/>
  <c r="E42" i="7"/>
  <c r="G42" i="7"/>
  <c r="D38" i="7"/>
  <c r="Q21" i="7"/>
  <c r="Q35" i="7"/>
  <c r="Q42" i="7" s="1"/>
  <c r="C41" i="7"/>
  <c r="C39" i="7"/>
  <c r="Q19" i="7"/>
  <c r="C40" i="7"/>
  <c r="Q16" i="7"/>
  <c r="Q38" i="7" s="1"/>
  <c r="Q17" i="7"/>
  <c r="Q29" i="7"/>
  <c r="Q39" i="7" s="1"/>
  <c r="Q33" i="7"/>
  <c r="L40" i="7"/>
  <c r="I39" i="7"/>
  <c r="K40" i="7"/>
  <c r="C42" i="7"/>
  <c r="G43" i="7"/>
  <c r="L39" i="7"/>
  <c r="H43" i="7"/>
  <c r="M39" i="7"/>
  <c r="D42" i="7"/>
  <c r="N39" i="7"/>
  <c r="Q20" i="7"/>
  <c r="Q18" i="7"/>
  <c r="R35" i="7" l="1"/>
  <c r="Q41" i="7"/>
  <c r="Q43" i="7"/>
  <c r="R12" i="7"/>
  <c r="R8" i="7"/>
  <c r="R13" i="7"/>
  <c r="R10" i="7"/>
  <c r="Q40" i="7"/>
  <c r="R33" i="7"/>
  <c r="R37" i="7"/>
  <c r="R9" i="7"/>
  <c r="R30" i="7"/>
  <c r="R36" i="7"/>
  <c r="R32" i="7"/>
  <c r="R15" i="7"/>
  <c r="R7" i="7"/>
  <c r="R11" i="7"/>
  <c r="R28" i="7"/>
  <c r="R14" i="7"/>
  <c r="R21" i="7" s="1"/>
  <c r="R31" i="7"/>
  <c r="R29" i="7"/>
  <c r="R34" i="7"/>
  <c r="R41" i="7" s="1"/>
  <c r="R39" i="7" l="1"/>
  <c r="R20" i="7"/>
  <c r="R17" i="7"/>
  <c r="R18" i="7"/>
  <c r="R40" i="7"/>
  <c r="R19" i="7"/>
  <c r="R42" i="7"/>
  <c r="R43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<sst xmlns="http://schemas.openxmlformats.org/spreadsheetml/2006/main" count="89" uniqueCount="43">
  <si>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</si>
  <si>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</si>
  <si>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</si>
  <si>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</si>
  <si>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</si>
  <si>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</si>
  <si>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</si>
  <si>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</si>
  <si>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</si>
  <si>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</si>
  <si>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</si>
  <si>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</si>
  <si>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</si>
  <si>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</si>
  <si>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</si>
  <si>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</si>
  <si>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</si>
  <si>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</si>
  <si>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</si>
  <si>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</si>
  <si>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</si>
  <si>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</si>
  <si>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</si>
  <si>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</si>
  <si>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</si>
  <si>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</si>
  <si>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</si>
  <si>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</si>
  <si>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</si>
  <si>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</si>
  <si>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</si>
  <si>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</si>
  <si>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</si>
  <si>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</si>
  <si>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</si>
  <si>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</si>
  <si>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</si>
  <si>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</si>
  <si>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</si>
  <si>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</si>
  <si>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</si>
  <si>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pro rok 2024</t>
  </si>
  <si>
    <t>Ukončené případy dočasné pracovní neschopnosti za rok 2024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</si>
</sst>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61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0" fontId="29" fillId="6" borderId="0" applyNumberFormat="0" applyBorder="0" applyAlignment="0" applyProtection="0"/>
  </cellStyleXfs>
  <cellXfs count="118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1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0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28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5" fillId="0" borderId="39" xfId="9" applyNumberFormat="1" applyFont="1" applyBorder="1" applyAlignment="1" applyProtection="1">
      <alignment horizontal="right" vertical="center" indent="1"/>
    </xf>
    <xf numFmtId="10" fontId="25" fillId="0" borderId="7" xfId="9" applyNumberFormat="1" applyFont="1" applyBorder="1" applyAlignment="1" applyProtection="1">
      <alignment horizontal="right" vertical="center" indent="1"/>
    </xf>
    <xf numFmtId="10" fontId="25" fillId="0" borderId="6" xfId="9" applyNumberFormat="1" applyFont="1" applyBorder="1" applyAlignment="1" applyProtection="1">
      <alignment horizontal="right" vertical="center" indent="1"/>
    </xf>
    <xf numFmtId="10" fontId="25" fillId="0" borderId="14" xfId="9" applyNumberFormat="1" applyFont="1" applyBorder="1" applyAlignment="1" applyProtection="1">
      <alignment horizontal="right" vertical="center" indent="1"/>
    </xf>
    <xf numFmtId="10" fontId="25" fillId="0" borderId="27" xfId="9" applyNumberFormat="1" applyFont="1" applyBorder="1" applyAlignment="1" applyProtection="1">
      <alignment horizontal="right" vertical="center" indent="1"/>
    </xf>
    <xf numFmtId="3" fontId="26" fillId="0" borderId="39" xfId="8" applyNumberFormat="1" applyFont="1" applyBorder="1" applyAlignment="1" applyProtection="1">
      <alignment horizontal="right" vertical="center" indent="1"/>
      <protection locked="0"/>
    </xf>
    <xf numFmtId="10" fontId="27" fillId="2" borderId="30" xfId="9" applyNumberFormat="1" applyFont="1" applyFill="1" applyBorder="1" applyAlignment="1" applyProtection="1">
      <alignment horizontal="right" vertical="center"/>
    </xf>
    <xf numFmtId="3" fontId="28" fillId="0" borderId="0" xfId="8" applyFont="1">
      <alignment vertical="center"/>
    </xf>
    <xf numFmtId="3" fontId="26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4" fillId="0" borderId="16" xfId="8" applyNumberFormat="1" applyFont="1" applyBorder="1" applyAlignment="1" applyProtection="1">
      <alignment horizontal="right" vertical="center" indent="1"/>
      <protection locked="0"/>
    </xf>
    <xf numFmtId="3" fontId="24" fillId="0" borderId="17" xfId="8" applyNumberFormat="1" applyFont="1" applyBorder="1" applyAlignment="1" applyProtection="1">
      <alignment horizontal="right" vertical="center" indent="1"/>
      <protection locked="0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6" fillId="0" borderId="38" xfId="8" applyNumberFormat="1" applyFont="1" applyBorder="1" applyAlignment="1" applyProtection="1">
      <alignment horizontal="right" vertical="center" indent="1"/>
      <protection locked="0"/>
    </xf>
    <xf numFmtId="3" fontId="24" fillId="0" borderId="22" xfId="8" applyNumberFormat="1" applyFont="1" applyBorder="1" applyAlignment="1" applyProtection="1">
      <alignment horizontal="right" vertical="center" indent="1"/>
      <protection locked="0"/>
    </xf>
    <xf numFmtId="3" fontId="24" fillId="0" borderId="1" xfId="8" applyFont="1" applyBorder="1">
      <alignment vertical="center"/>
    </xf>
    <xf numFmtId="3" fontId="11" fillId="3" borderId="29" xfId="8" applyNumberFormat="1" applyFont="1" applyFill="1" applyBorder="1" applyAlignment="1" applyProtection="1">
      <alignment horizontal="right" vertical="center"/>
    </xf>
    <xf numFmtId="3" fontId="11" fillId="3" borderId="23" xfId="8" applyNumberFormat="1" applyFont="1" applyFill="1" applyBorder="1" applyAlignment="1" applyProtection="1">
      <alignment horizontal="right" vertical="center"/>
    </xf>
    <xf numFmtId="3" fontId="11" fillId="3" borderId="1" xfId="8" applyNumberFormat="1" applyFont="1" applyFill="1" applyBorder="1" applyAlignment="1" applyProtection="1">
      <alignment horizontal="right" vertical="center"/>
    </xf>
    <xf numFmtId="3" fontId="11" fillId="3" borderId="11" xfId="8" applyNumberFormat="1" applyFont="1" applyFill="1" applyBorder="1" applyAlignment="1" applyProtection="1">
      <alignment horizontal="right" vertical="center"/>
    </xf>
    <xf numFmtId="3" fontId="17" fillId="3" borderId="29" xfId="15" applyNumberFormat="1" applyFont="1" applyFill="1" applyBorder="1" applyAlignment="1" applyProtection="1">
      <alignment horizontal="right" vertical="center"/>
      <protection locked="0"/>
    </xf>
    <xf numFmtId="3" fontId="14" fillId="3" borderId="29" xfId="8" applyNumberFormat="1" applyFont="1" applyFill="1" applyBorder="1" applyAlignment="1" applyProtection="1">
      <alignment horizontal="right" vertical="center"/>
      <protection locked="0"/>
    </xf>
    <xf numFmtId="3" fontId="17" fillId="5" borderId="32" xfId="0" applyNumberFormat="1" applyFont="1" applyFill="1" applyBorder="1" applyAlignment="1">
      <alignment horizontal="right" vertical="center" wrapText="1"/>
    </xf>
    <xf numFmtId="3" fontId="17" fillId="5" borderId="36" xfId="0" applyNumberFormat="1" applyFont="1" applyFill="1" applyBorder="1" applyAlignment="1">
      <alignment horizontal="right" vertical="center" wrapText="1"/>
    </xf>
    <xf numFmtId="3" fontId="17" fillId="5" borderId="37" xfId="0" applyNumberFormat="1" applyFont="1" applyFill="1" applyBorder="1" applyAlignment="1">
      <alignment horizontal="right" vertical="center" wrapText="1"/>
    </xf>
    <xf numFmtId="3" fontId="17" fillId="5" borderId="30" xfId="0" applyNumberFormat="1" applyFont="1" applyFill="1" applyBorder="1" applyAlignment="1">
      <alignment horizontal="right" vertical="center" wrapText="1"/>
    </xf>
    <xf numFmtId="3" fontId="11" fillId="0" borderId="28" xfId="8" applyNumberFormat="1" applyFont="1" applyBorder="1" applyAlignment="1" applyProtection="1">
      <alignment horizontal="right" vertical="center"/>
    </xf>
    <xf numFmtId="3" fontId="11" fillId="0" borderId="34" xfId="8" applyNumberFormat="1" applyFont="1" applyBorder="1" applyAlignment="1" applyProtection="1">
      <alignment horizontal="right" vertical="center"/>
    </xf>
    <xf numFmtId="3" fontId="14" fillId="0" borderId="6" xfId="8" applyNumberFormat="1" applyFont="1" applyBorder="1" applyAlignment="1" applyProtection="1">
      <alignment horizontal="right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24" xfId="8" applyNumberFormat="1" applyFont="1" applyBorder="1" applyAlignment="1" applyProtection="1">
      <alignment horizontal="right" vertical="center"/>
    </xf>
    <xf numFmtId="3" fontId="14" fillId="0" borderId="7" xfId="8" applyNumberFormat="1" applyFont="1" applyBorder="1" applyAlignment="1" applyProtection="1">
      <alignment horizontal="right" vertical="center"/>
    </xf>
    <xf numFmtId="3" fontId="11" fillId="0" borderId="20" xfId="8" applyNumberFormat="1" applyFont="1" applyBorder="1" applyAlignment="1" applyProtection="1">
      <alignment horizontal="right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4" fillId="0" borderId="14" xfId="8" applyNumberFormat="1" applyFont="1" applyBorder="1" applyAlignment="1" applyProtection="1">
      <alignment horizontal="right" vertical="center"/>
    </xf>
    <xf numFmtId="3" fontId="11" fillId="0" borderId="21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4" fillId="0" borderId="27" xfId="8" applyNumberFormat="1" applyFont="1" applyBorder="1" applyAlignment="1" applyProtection="1">
      <alignment horizontal="right" vertical="center"/>
    </xf>
    <xf numFmtId="3" fontId="11" fillId="0" borderId="29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1" xfId="8" applyNumberFormat="1" applyFont="1" applyBorder="1" applyAlignment="1" applyProtection="1">
      <alignment horizontal="right" vertical="center"/>
      <protection locked="0"/>
    </xf>
    <xf numFmtId="3" fontId="14" fillId="0" borderId="7" xfId="8" applyNumberFormat="1" applyFont="1" applyBorder="1" applyAlignment="1" applyProtection="1">
      <alignment horizontal="right" vertical="center"/>
      <protection locked="0"/>
    </xf>
    <xf numFmtId="10" fontId="20" fillId="0" borderId="7" xfId="9" applyNumberFormat="1" applyFont="1" applyBorder="1" applyAlignment="1" applyProtection="1">
      <alignment horizontal="right" vertical="center"/>
    </xf>
    <xf numFmtId="3" fontId="11" fillId="0" borderId="22" xfId="8" applyNumberFormat="1" applyFont="1" applyBorder="1" applyAlignment="1" applyProtection="1">
      <alignment horizontal="right" vertical="center"/>
    </xf>
    <xf numFmtId="10" fontId="20" fillId="0" borderId="6" xfId="9" applyNumberFormat="1" applyFont="1" applyBorder="1" applyAlignment="1" applyProtection="1">
      <alignment horizontal="right" vertical="center"/>
    </xf>
    <xf numFmtId="10" fontId="20" fillId="0" borderId="14" xfId="9" applyNumberFormat="1" applyFont="1" applyBorder="1" applyAlignment="1" applyProtection="1">
      <alignment horizontal="right" vertical="center"/>
    </xf>
    <xf numFmtId="10" fontId="20" fillId="0" borderId="27" xfId="9" applyNumberFormat="1" applyFont="1" applyBorder="1" applyAlignment="1" applyProtection="1">
      <alignment horizontal="right" vertical="center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3" xfId="8" applyFont="1" applyBorder="1" applyAlignment="1">
      <alignment horizontal="center" vertical="center" textRotation="90" wrapText="1"/>
    </xf>
    <xf numFmtId="3" fontId="14" fillId="0" borderId="32" xfId="8" applyFont="1" applyBorder="1" applyAlignment="1">
      <alignment horizontal="center" vertical="center" textRotation="90" wrapText="1"/>
    </xf>
    <xf numFmtId="3" fontId="14" fillId="0" borderId="41" xfId="8" applyFont="1" applyBorder="1" applyAlignment="1" applyProtection="1">
      <alignment horizontal="center" vertical="center"/>
    </xf>
    <xf numFmtId="3" fontId="14" fillId="0" borderId="42" xfId="8" applyFont="1" applyBorder="1" applyAlignment="1" applyProtection="1">
      <alignment horizontal="center" vertical="center"/>
    </xf>
    <xf numFmtId="3" fontId="14" fillId="0" borderId="41" xfId="8" applyFont="1" applyBorder="1" applyAlignment="1" applyProtection="1">
      <alignment horizontal="center" vertical="center" wrapText="1"/>
    </xf>
    <xf numFmtId="3" fontId="14" fillId="0" borderId="42" xfId="8" applyFont="1" applyBorder="1" applyAlignment="1" applyProtection="1">
      <alignment horizontal="center" vertical="center" wrapText="1"/>
    </xf>
    <xf numFmtId="3" fontId="17" fillId="5" borderId="45" xfId="0" applyNumberFormat="1" applyFont="1" applyFill="1" applyBorder="1" applyAlignment="1">
      <alignment horizontal="center" vertical="center" wrapText="1"/>
    </xf>
    <xf numFmtId="3" fontId="17" fillId="5" borderId="46" xfId="0" applyNumberFormat="1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3" fontId="14" fillId="0" borderId="41" xfId="8" applyFont="1" applyBorder="1" applyAlignment="1" applyProtection="1">
      <alignment horizontal="right" vertical="center" indent="1"/>
    </xf>
    <xf numFmtId="3" fontId="14" fillId="0" borderId="42" xfId="8" applyFont="1" applyBorder="1" applyAlignment="1" applyProtection="1">
      <alignment horizontal="right" vertical="center" indent="1"/>
    </xf>
    <xf numFmtId="3" fontId="14" fillId="0" borderId="50" xfId="8" applyFont="1" applyBorder="1" applyAlignment="1" applyProtection="1">
      <alignment horizontal="right" vertical="center" indent="1"/>
    </xf>
    <xf numFmtId="3" fontId="14" fillId="0" borderId="40" xfId="8" applyFont="1" applyBorder="1" applyAlignment="1" applyProtection="1">
      <alignment horizontal="right" vertical="center" indent="1"/>
    </xf>
    <xf numFmtId="49" fontId="15" fillId="4" borderId="36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35" xfId="14" applyFont="1" applyFill="1" applyBorder="1" applyAlignment="1" applyProtection="1">
      <alignment horizontal="center" vertical="center" wrapText="1"/>
    </xf>
    <xf numFmtId="49" fontId="15" fillId="4" borderId="43" xfId="14" applyFont="1" applyFill="1" applyBorder="1" applyAlignment="1" applyProtection="1">
      <alignment horizontal="center" vertical="center" wrapText="1"/>
    </xf>
    <xf numFmtId="49" fontId="15" fillId="4" borderId="49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4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49" fontId="15" fillId="4" borderId="37" xfId="14" applyFont="1" applyFill="1" applyBorder="1" applyAlignment="1" applyProtection="1">
      <alignment horizontal="center" vertical="center" wrapText="1"/>
    </xf>
    <xf numFmtId="3" fontId="14" fillId="0" borderId="51" xfId="8" applyFont="1" applyBorder="1" applyAlignment="1" applyProtection="1">
      <alignment horizontal="center" vertical="center"/>
    </xf>
    <xf numFmtId="3" fontId="14" fillId="0" borderId="38" xfId="8" applyFont="1" applyBorder="1" applyAlignment="1" applyProtection="1">
      <alignment horizontal="center" vertical="center"/>
    </xf>
    <xf numFmtId="49" fontId="15" fillId="4" borderId="30" xfId="14" applyFont="1" applyFill="1" applyBorder="1" applyAlignment="1" applyProtection="1">
      <alignment horizontal="center" vertical="center" wrapText="1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5" builtinId="26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90" zoomScaleNormal="90" zoomScaleSheetLayoutView="75" workbookViewId="0">
      <selection activeCell="A24" sqref="A24:R24"/>
    </sheetView>
  </sheetViews>
  <sheetFormatPr defaultColWidth="8" defaultRowHeight="10.5" x14ac:dyDescent="0.2"/>
  <cols>
    <col min="1" max="1" width="5.7109375" style="17" customWidth="1"/>
    <col min="2" max="2" width="15.7109375" style="17" customWidth="1"/>
    <col min="3" max="4" width="11.7109375" style="17" customWidth="1"/>
    <col min="5" max="5" width="14.42578125" style="17" bestFit="1" customWidth="1"/>
    <col min="6" max="6" width="12.42578125" style="17" customWidth="1"/>
    <col min="7" max="8" width="11.7109375" style="17" customWidth="1"/>
    <col min="9" max="10" width="14.28515625" style="17" bestFit="1" customWidth="1"/>
    <col min="11" max="16" width="11.7109375" style="17" customWidth="1"/>
    <col min="17" max="17" width="13.7109375" style="28" customWidth="1"/>
    <col min="18" max="19" width="10.7109375" style="17" customWidth="1"/>
    <col min="20" max="16384" width="8" style="17"/>
  </cols>
  <sheetData>
    <row r="1" spans="1:19" ht="20.100000000000001" customHeight="1" x14ac:dyDescent="0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20.100000000000001" customHeight="1" x14ac:dyDescent="0.2">
      <c r="A2" s="107" t="s">
        <v>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9" ht="20.100000000000001" customHeight="1" thickBo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9"/>
    </row>
    <row r="4" spans="1:19" ht="20.100000000000001" customHeight="1" x14ac:dyDescent="0.2">
      <c r="A4" s="3"/>
      <c r="B4" s="7" t="s">
        <v>16</v>
      </c>
      <c r="C4" s="89" t="s">
        <v>20</v>
      </c>
      <c r="D4" s="89" t="s">
        <v>36</v>
      </c>
      <c r="E4" s="89" t="s">
        <v>27</v>
      </c>
      <c r="F4" s="89" t="s">
        <v>37</v>
      </c>
      <c r="G4" s="89" t="s">
        <v>18</v>
      </c>
      <c r="H4" s="89" t="s">
        <v>38</v>
      </c>
      <c r="I4" s="89" t="s">
        <v>28</v>
      </c>
      <c r="J4" s="89" t="s">
        <v>25</v>
      </c>
      <c r="K4" s="89" t="s">
        <v>17</v>
      </c>
      <c r="L4" s="89" t="s">
        <v>39</v>
      </c>
      <c r="M4" s="89" t="s">
        <v>40</v>
      </c>
      <c r="N4" s="89" t="s">
        <v>24</v>
      </c>
      <c r="O4" s="89" t="s">
        <v>21</v>
      </c>
      <c r="P4" s="110" t="s">
        <v>23</v>
      </c>
      <c r="Q4" s="112" t="s">
        <v>0</v>
      </c>
      <c r="R4" s="100" t="s">
        <v>1</v>
      </c>
    </row>
    <row r="5" spans="1:19" ht="20.100000000000001" customHeight="1" thickBot="1" x14ac:dyDescent="0.25">
      <c r="A5" s="5" t="s">
        <v>33</v>
      </c>
      <c r="B5" s="8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14"/>
      <c r="Q5" s="117"/>
      <c r="R5" s="101"/>
    </row>
    <row r="6" spans="1:19" ht="20.100000000000001" customHeight="1" x14ac:dyDescent="0.2">
      <c r="A6" s="115"/>
      <c r="B6" s="116"/>
      <c r="C6" s="51"/>
      <c r="D6" s="56"/>
      <c r="E6" s="52"/>
      <c r="F6" s="52"/>
      <c r="G6" s="52"/>
      <c r="H6" s="52"/>
      <c r="I6" s="53"/>
      <c r="J6" s="53"/>
      <c r="K6" s="53"/>
      <c r="L6" s="53"/>
      <c r="M6" s="53"/>
      <c r="N6" s="53"/>
      <c r="O6" s="53"/>
      <c r="P6" s="54"/>
      <c r="Q6" s="55"/>
      <c r="R6" s="40"/>
    </row>
    <row r="7" spans="1:19" ht="20.100000000000001" customHeight="1" x14ac:dyDescent="0.2">
      <c r="A7" s="94" t="s">
        <v>30</v>
      </c>
      <c r="B7" s="95"/>
      <c r="C7" s="58">
        <v>88311</v>
      </c>
      <c r="D7" s="59">
        <v>167128</v>
      </c>
      <c r="E7" s="60">
        <v>36812</v>
      </c>
      <c r="F7" s="60">
        <v>88035</v>
      </c>
      <c r="G7" s="60">
        <v>75560</v>
      </c>
      <c r="H7" s="60">
        <v>131912</v>
      </c>
      <c r="I7" s="60">
        <v>87615</v>
      </c>
      <c r="J7" s="60">
        <v>75857</v>
      </c>
      <c r="K7" s="60">
        <v>99628</v>
      </c>
      <c r="L7" s="60">
        <v>229069</v>
      </c>
      <c r="M7" s="60">
        <v>186692</v>
      </c>
      <c r="N7" s="60">
        <v>116001</v>
      </c>
      <c r="O7" s="60">
        <v>67959</v>
      </c>
      <c r="P7" s="61">
        <v>65845</v>
      </c>
      <c r="Q7" s="62">
        <f>SUM(C7:P7)</f>
        <v>1516424</v>
      </c>
      <c r="R7" s="40">
        <f t="shared" ref="R7:R15" si="0">Q7/$Q$16</f>
        <v>0.62264658385373706</v>
      </c>
    </row>
    <row r="8" spans="1:19" ht="20.100000000000001" customHeight="1" x14ac:dyDescent="0.2">
      <c r="A8" s="94" t="s">
        <v>31</v>
      </c>
      <c r="B8" s="95"/>
      <c r="C8" s="58">
        <v>15839</v>
      </c>
      <c r="D8" s="59">
        <v>29689</v>
      </c>
      <c r="E8" s="60">
        <v>7102</v>
      </c>
      <c r="F8" s="60">
        <v>14677</v>
      </c>
      <c r="G8" s="60">
        <v>11301</v>
      </c>
      <c r="H8" s="60">
        <v>30603</v>
      </c>
      <c r="I8" s="60">
        <v>18080</v>
      </c>
      <c r="J8" s="60">
        <v>13161</v>
      </c>
      <c r="K8" s="60">
        <v>17842</v>
      </c>
      <c r="L8" s="60">
        <v>29356</v>
      </c>
      <c r="M8" s="60">
        <v>30715</v>
      </c>
      <c r="N8" s="60">
        <v>19339</v>
      </c>
      <c r="O8" s="60">
        <v>13927</v>
      </c>
      <c r="P8" s="61">
        <v>16047</v>
      </c>
      <c r="Q8" s="62">
        <f t="shared" ref="Q7:Q15" si="1">SUM(C8:P8)</f>
        <v>267678</v>
      </c>
      <c r="R8" s="40">
        <f t="shared" si="0"/>
        <v>0.10990909684415481</v>
      </c>
    </row>
    <row r="9" spans="1:19" ht="20.100000000000001" customHeight="1" x14ac:dyDescent="0.2">
      <c r="A9" s="94" t="s">
        <v>32</v>
      </c>
      <c r="B9" s="95"/>
      <c r="C9" s="58">
        <v>10885</v>
      </c>
      <c r="D9" s="59">
        <v>16734</v>
      </c>
      <c r="E9" s="60">
        <v>6557</v>
      </c>
      <c r="F9" s="60">
        <v>8825</v>
      </c>
      <c r="G9" s="60">
        <v>6186</v>
      </c>
      <c r="H9" s="60">
        <v>19254</v>
      </c>
      <c r="I9" s="60">
        <v>12077</v>
      </c>
      <c r="J9" s="60">
        <v>7839</v>
      </c>
      <c r="K9" s="60">
        <v>9334</v>
      </c>
      <c r="L9" s="60">
        <v>15448</v>
      </c>
      <c r="M9" s="60">
        <v>16048</v>
      </c>
      <c r="N9" s="60">
        <v>10712</v>
      </c>
      <c r="O9" s="60">
        <v>7892</v>
      </c>
      <c r="P9" s="61">
        <v>10837</v>
      </c>
      <c r="Q9" s="63">
        <f t="shared" si="1"/>
        <v>158628</v>
      </c>
      <c r="R9" s="40">
        <f t="shared" si="0"/>
        <v>6.5132959056009798E-2</v>
      </c>
    </row>
    <row r="10" spans="1:19" ht="20.100000000000001" customHeight="1" x14ac:dyDescent="0.2">
      <c r="A10" s="94" t="s">
        <v>5</v>
      </c>
      <c r="B10" s="95"/>
      <c r="C10" s="58">
        <v>13122</v>
      </c>
      <c r="D10" s="59">
        <v>23193</v>
      </c>
      <c r="E10" s="60">
        <v>4932</v>
      </c>
      <c r="F10" s="60">
        <v>11091</v>
      </c>
      <c r="G10" s="60">
        <v>8783</v>
      </c>
      <c r="H10" s="60">
        <v>28135</v>
      </c>
      <c r="I10" s="60">
        <v>14628</v>
      </c>
      <c r="J10" s="60">
        <v>10892</v>
      </c>
      <c r="K10" s="60">
        <v>12672</v>
      </c>
      <c r="L10" s="60">
        <v>20026</v>
      </c>
      <c r="M10" s="60">
        <v>21300</v>
      </c>
      <c r="N10" s="60">
        <v>15051</v>
      </c>
      <c r="O10" s="60">
        <v>11414</v>
      </c>
      <c r="P10" s="61">
        <v>14220</v>
      </c>
      <c r="Q10" s="63">
        <f t="shared" si="1"/>
        <v>209459</v>
      </c>
      <c r="R10" s="40">
        <f t="shared" si="0"/>
        <v>8.6004264511389886E-2</v>
      </c>
    </row>
    <row r="11" spans="1:19" ht="20.100000000000001" customHeight="1" x14ac:dyDescent="0.2">
      <c r="A11" s="94" t="s">
        <v>6</v>
      </c>
      <c r="B11" s="95"/>
      <c r="C11" s="58">
        <v>5833</v>
      </c>
      <c r="D11" s="59">
        <v>10312</v>
      </c>
      <c r="E11" s="60">
        <v>2067</v>
      </c>
      <c r="F11" s="60">
        <v>4661</v>
      </c>
      <c r="G11" s="60">
        <v>3748</v>
      </c>
      <c r="H11" s="60">
        <v>13280</v>
      </c>
      <c r="I11" s="60">
        <v>6532</v>
      </c>
      <c r="J11" s="60">
        <v>4585</v>
      </c>
      <c r="K11" s="60">
        <v>5354</v>
      </c>
      <c r="L11" s="60">
        <v>7933</v>
      </c>
      <c r="M11" s="60">
        <v>8485</v>
      </c>
      <c r="N11" s="60">
        <v>6324</v>
      </c>
      <c r="O11" s="60">
        <v>5031</v>
      </c>
      <c r="P11" s="61">
        <v>6599</v>
      </c>
      <c r="Q11" s="63">
        <f t="shared" si="1"/>
        <v>90744</v>
      </c>
      <c r="R11" s="40">
        <f t="shared" si="0"/>
        <v>3.725965930717498E-2</v>
      </c>
    </row>
    <row r="12" spans="1:19" ht="20.100000000000001" customHeight="1" x14ac:dyDescent="0.2">
      <c r="A12" s="94" t="s">
        <v>7</v>
      </c>
      <c r="B12" s="95"/>
      <c r="C12" s="58">
        <v>6842</v>
      </c>
      <c r="D12" s="59">
        <v>12072</v>
      </c>
      <c r="E12" s="60">
        <v>2378</v>
      </c>
      <c r="F12" s="60">
        <v>5536</v>
      </c>
      <c r="G12" s="60">
        <v>4648</v>
      </c>
      <c r="H12" s="60">
        <v>16366</v>
      </c>
      <c r="I12" s="60">
        <v>7874</v>
      </c>
      <c r="J12" s="60">
        <v>5244</v>
      </c>
      <c r="K12" s="60">
        <v>6117</v>
      </c>
      <c r="L12" s="60">
        <v>9078</v>
      </c>
      <c r="M12" s="60">
        <v>9543</v>
      </c>
      <c r="N12" s="60">
        <v>7731</v>
      </c>
      <c r="O12" s="60">
        <v>5794</v>
      </c>
      <c r="P12" s="61">
        <v>7604</v>
      </c>
      <c r="Q12" s="63">
        <f t="shared" si="1"/>
        <v>106827</v>
      </c>
      <c r="R12" s="41">
        <f t="shared" si="0"/>
        <v>4.3863369752353672E-2</v>
      </c>
    </row>
    <row r="13" spans="1:19" ht="20.100000000000001" customHeight="1" x14ac:dyDescent="0.2">
      <c r="A13" s="94" t="s">
        <v>8</v>
      </c>
      <c r="B13" s="95"/>
      <c r="C13" s="58">
        <v>2528</v>
      </c>
      <c r="D13" s="59">
        <v>4335</v>
      </c>
      <c r="E13" s="60">
        <v>820</v>
      </c>
      <c r="F13" s="60">
        <v>2038</v>
      </c>
      <c r="G13" s="60">
        <v>1663</v>
      </c>
      <c r="H13" s="60">
        <v>5818</v>
      </c>
      <c r="I13" s="60">
        <v>2799</v>
      </c>
      <c r="J13" s="60">
        <v>1987</v>
      </c>
      <c r="K13" s="60">
        <v>2123</v>
      </c>
      <c r="L13" s="60">
        <v>3058</v>
      </c>
      <c r="M13" s="60">
        <v>3508</v>
      </c>
      <c r="N13" s="60">
        <v>2914</v>
      </c>
      <c r="O13" s="60">
        <v>1981</v>
      </c>
      <c r="P13" s="61">
        <v>2505</v>
      </c>
      <c r="Q13" s="63">
        <f t="shared" si="1"/>
        <v>38077</v>
      </c>
      <c r="R13" s="40">
        <f t="shared" si="0"/>
        <v>1.5634488753408508E-2</v>
      </c>
    </row>
    <row r="14" spans="1:19" ht="20.100000000000001" customHeight="1" x14ac:dyDescent="0.2">
      <c r="A14" s="94" t="s">
        <v>9</v>
      </c>
      <c r="B14" s="95"/>
      <c r="C14" s="58">
        <v>1361</v>
      </c>
      <c r="D14" s="59">
        <v>2616</v>
      </c>
      <c r="E14" s="60">
        <v>421</v>
      </c>
      <c r="F14" s="60">
        <v>1121</v>
      </c>
      <c r="G14" s="60">
        <v>1054</v>
      </c>
      <c r="H14" s="60">
        <v>3347</v>
      </c>
      <c r="I14" s="60">
        <v>1521</v>
      </c>
      <c r="J14" s="60">
        <v>1287</v>
      </c>
      <c r="K14" s="60">
        <v>1171</v>
      </c>
      <c r="L14" s="60">
        <v>1766</v>
      </c>
      <c r="M14" s="60">
        <v>2124</v>
      </c>
      <c r="N14" s="60">
        <v>1805</v>
      </c>
      <c r="O14" s="60">
        <v>1121</v>
      </c>
      <c r="P14" s="61">
        <v>1384</v>
      </c>
      <c r="Q14" s="63">
        <f t="shared" si="1"/>
        <v>22099</v>
      </c>
      <c r="R14" s="40">
        <f t="shared" si="0"/>
        <v>9.0738915083009332E-3</v>
      </c>
    </row>
    <row r="15" spans="1:19" ht="20.100000000000001" customHeight="1" x14ac:dyDescent="0.2">
      <c r="A15" s="96" t="s">
        <v>15</v>
      </c>
      <c r="B15" s="97"/>
      <c r="C15" s="58">
        <v>1723</v>
      </c>
      <c r="D15" s="59">
        <v>2763</v>
      </c>
      <c r="E15" s="60">
        <v>689</v>
      </c>
      <c r="F15" s="60">
        <v>1354</v>
      </c>
      <c r="G15" s="60">
        <v>1120</v>
      </c>
      <c r="H15" s="60">
        <v>3562</v>
      </c>
      <c r="I15" s="60">
        <v>1693</v>
      </c>
      <c r="J15" s="60">
        <v>1245</v>
      </c>
      <c r="K15" s="60">
        <v>1628</v>
      </c>
      <c r="L15" s="60">
        <v>2486</v>
      </c>
      <c r="M15" s="60">
        <v>2695</v>
      </c>
      <c r="N15" s="60">
        <v>1951</v>
      </c>
      <c r="O15" s="60">
        <v>1170</v>
      </c>
      <c r="P15" s="61">
        <v>1434</v>
      </c>
      <c r="Q15" s="63">
        <f t="shared" si="1"/>
        <v>25513</v>
      </c>
      <c r="R15" s="40">
        <f t="shared" si="0"/>
        <v>1.047568641347037E-2</v>
      </c>
      <c r="S15" s="21"/>
    </row>
    <row r="16" spans="1:19" ht="30" customHeight="1" thickBot="1" x14ac:dyDescent="0.25">
      <c r="A16" s="98" t="s">
        <v>34</v>
      </c>
      <c r="B16" s="99"/>
      <c r="C16" s="64">
        <f>SUM(C7:C15)</f>
        <v>146444</v>
      </c>
      <c r="D16" s="65">
        <f>SUM(D7:D15)</f>
        <v>268842</v>
      </c>
      <c r="E16" s="65">
        <f t="shared" ref="E16:P16" si="2">SUM(E7:E15)</f>
        <v>61778</v>
      </c>
      <c r="F16" s="65">
        <f t="shared" si="2"/>
        <v>137338</v>
      </c>
      <c r="G16" s="65">
        <f t="shared" si="2"/>
        <v>114063</v>
      </c>
      <c r="H16" s="65">
        <f t="shared" si="2"/>
        <v>252277</v>
      </c>
      <c r="I16" s="65">
        <f t="shared" si="2"/>
        <v>152819</v>
      </c>
      <c r="J16" s="65">
        <f t="shared" si="2"/>
        <v>122097</v>
      </c>
      <c r="K16" s="65">
        <f t="shared" si="2"/>
        <v>155869</v>
      </c>
      <c r="L16" s="65">
        <f t="shared" si="2"/>
        <v>318220</v>
      </c>
      <c r="M16" s="65">
        <f t="shared" si="2"/>
        <v>281110</v>
      </c>
      <c r="N16" s="65">
        <f t="shared" si="2"/>
        <v>181828</v>
      </c>
      <c r="O16" s="65">
        <f t="shared" si="2"/>
        <v>116289</v>
      </c>
      <c r="P16" s="66">
        <f t="shared" si="2"/>
        <v>126475</v>
      </c>
      <c r="Q16" s="67">
        <f>SUM(Q6:Q15)</f>
        <v>2435449</v>
      </c>
      <c r="R16" s="9"/>
      <c r="S16" s="22"/>
    </row>
    <row r="17" spans="1:18" ht="20.100000000000001" customHeight="1" x14ac:dyDescent="0.2">
      <c r="A17" s="91" t="s">
        <v>2</v>
      </c>
      <c r="B17" s="10" t="s">
        <v>10</v>
      </c>
      <c r="C17" s="68">
        <f>SUM(C6:C9)</f>
        <v>115035</v>
      </c>
      <c r="D17" s="68">
        <f t="shared" ref="D17:Q17" si="3">SUM(D6:D9)</f>
        <v>213551</v>
      </c>
      <c r="E17" s="68">
        <f t="shared" si="3"/>
        <v>50471</v>
      </c>
      <c r="F17" s="68">
        <f t="shared" si="3"/>
        <v>111537</v>
      </c>
      <c r="G17" s="68">
        <f t="shared" si="3"/>
        <v>93047</v>
      </c>
      <c r="H17" s="68">
        <f t="shared" si="3"/>
        <v>181769</v>
      </c>
      <c r="I17" s="68">
        <f t="shared" si="3"/>
        <v>117772</v>
      </c>
      <c r="J17" s="68">
        <f t="shared" si="3"/>
        <v>96857</v>
      </c>
      <c r="K17" s="68">
        <f t="shared" si="3"/>
        <v>126804</v>
      </c>
      <c r="L17" s="68">
        <f>SUM(L6:L9)</f>
        <v>273873</v>
      </c>
      <c r="M17" s="68">
        <f t="shared" si="3"/>
        <v>233455</v>
      </c>
      <c r="N17" s="68">
        <f t="shared" si="3"/>
        <v>146052</v>
      </c>
      <c r="O17" s="68">
        <f t="shared" si="3"/>
        <v>89778</v>
      </c>
      <c r="P17" s="69">
        <f t="shared" si="3"/>
        <v>92729</v>
      </c>
      <c r="Q17" s="70">
        <f t="shared" si="3"/>
        <v>1942730</v>
      </c>
      <c r="R17" s="42">
        <f t="shared" ref="R17" si="4">SUM(R6:R9)</f>
        <v>0.7976886397539017</v>
      </c>
    </row>
    <row r="18" spans="1:18" ht="20.100000000000001" customHeight="1" x14ac:dyDescent="0.2">
      <c r="A18" s="92"/>
      <c r="B18" s="11" t="s">
        <v>11</v>
      </c>
      <c r="C18" s="71">
        <f>SUM(C10:C15)</f>
        <v>31409</v>
      </c>
      <c r="D18" s="71">
        <f t="shared" ref="D18:Q18" si="5">SUM(D10:D15)</f>
        <v>55291</v>
      </c>
      <c r="E18" s="71">
        <f t="shared" si="5"/>
        <v>11307</v>
      </c>
      <c r="F18" s="71">
        <f t="shared" si="5"/>
        <v>25801</v>
      </c>
      <c r="G18" s="71">
        <f t="shared" si="5"/>
        <v>21016</v>
      </c>
      <c r="H18" s="71">
        <f t="shared" si="5"/>
        <v>70508</v>
      </c>
      <c r="I18" s="71">
        <f t="shared" si="5"/>
        <v>35047</v>
      </c>
      <c r="J18" s="71">
        <f t="shared" si="5"/>
        <v>25240</v>
      </c>
      <c r="K18" s="71">
        <f t="shared" si="5"/>
        <v>29065</v>
      </c>
      <c r="L18" s="71">
        <f t="shared" si="5"/>
        <v>44347</v>
      </c>
      <c r="M18" s="71">
        <f t="shared" si="5"/>
        <v>47655</v>
      </c>
      <c r="N18" s="71">
        <f t="shared" si="5"/>
        <v>35776</v>
      </c>
      <c r="O18" s="71">
        <f t="shared" si="5"/>
        <v>26511</v>
      </c>
      <c r="P18" s="72">
        <f t="shared" si="5"/>
        <v>33746</v>
      </c>
      <c r="Q18" s="73">
        <f t="shared" si="5"/>
        <v>492719</v>
      </c>
      <c r="R18" s="41">
        <f t="shared" ref="R18" si="6">SUM(R10:R15)</f>
        <v>0.20231136024609836</v>
      </c>
    </row>
    <row r="19" spans="1:18" ht="20.100000000000001" customHeight="1" x14ac:dyDescent="0.2">
      <c r="A19" s="92"/>
      <c r="B19" s="12" t="s">
        <v>12</v>
      </c>
      <c r="C19" s="74">
        <f>SUM(C11:C15)</f>
        <v>18287</v>
      </c>
      <c r="D19" s="74">
        <f t="shared" ref="D19:Q19" si="7">SUM(D11:D15)</f>
        <v>32098</v>
      </c>
      <c r="E19" s="74">
        <f t="shared" si="7"/>
        <v>6375</v>
      </c>
      <c r="F19" s="74">
        <f t="shared" si="7"/>
        <v>14710</v>
      </c>
      <c r="G19" s="74">
        <f t="shared" si="7"/>
        <v>12233</v>
      </c>
      <c r="H19" s="74">
        <f t="shared" si="7"/>
        <v>42373</v>
      </c>
      <c r="I19" s="74">
        <f t="shared" si="7"/>
        <v>20419</v>
      </c>
      <c r="J19" s="74">
        <f t="shared" si="7"/>
        <v>14348</v>
      </c>
      <c r="K19" s="74">
        <f t="shared" si="7"/>
        <v>16393</v>
      </c>
      <c r="L19" s="74">
        <f t="shared" si="7"/>
        <v>24321</v>
      </c>
      <c r="M19" s="74">
        <f t="shared" si="7"/>
        <v>26355</v>
      </c>
      <c r="N19" s="74">
        <f t="shared" si="7"/>
        <v>20725</v>
      </c>
      <c r="O19" s="74">
        <f t="shared" si="7"/>
        <v>15097</v>
      </c>
      <c r="P19" s="75">
        <f t="shared" si="7"/>
        <v>19526</v>
      </c>
      <c r="Q19" s="76">
        <f t="shared" si="7"/>
        <v>283260</v>
      </c>
      <c r="R19" s="43">
        <f t="shared" ref="R19" si="8">SUM(R11:R15)</f>
        <v>0.11630709573470845</v>
      </c>
    </row>
    <row r="20" spans="1:18" ht="20.100000000000001" customHeight="1" x14ac:dyDescent="0.2">
      <c r="A20" s="92"/>
      <c r="B20" s="12" t="s">
        <v>13</v>
      </c>
      <c r="C20" s="74">
        <f>SUM(C12:C15)</f>
        <v>12454</v>
      </c>
      <c r="D20" s="74">
        <f t="shared" ref="D20:Q20" si="9">SUM(D12:D15)</f>
        <v>21786</v>
      </c>
      <c r="E20" s="74">
        <f t="shared" si="9"/>
        <v>4308</v>
      </c>
      <c r="F20" s="74">
        <f t="shared" si="9"/>
        <v>10049</v>
      </c>
      <c r="G20" s="74">
        <f t="shared" si="9"/>
        <v>8485</v>
      </c>
      <c r="H20" s="74">
        <f t="shared" si="9"/>
        <v>29093</v>
      </c>
      <c r="I20" s="74">
        <f t="shared" si="9"/>
        <v>13887</v>
      </c>
      <c r="J20" s="74">
        <f t="shared" si="9"/>
        <v>9763</v>
      </c>
      <c r="K20" s="74">
        <f t="shared" si="9"/>
        <v>11039</v>
      </c>
      <c r="L20" s="74">
        <f t="shared" si="9"/>
        <v>16388</v>
      </c>
      <c r="M20" s="74">
        <f t="shared" si="9"/>
        <v>17870</v>
      </c>
      <c r="N20" s="74">
        <f t="shared" si="9"/>
        <v>14401</v>
      </c>
      <c r="O20" s="74">
        <f t="shared" si="9"/>
        <v>10066</v>
      </c>
      <c r="P20" s="75">
        <f t="shared" si="9"/>
        <v>12927</v>
      </c>
      <c r="Q20" s="76">
        <f t="shared" si="9"/>
        <v>192516</v>
      </c>
      <c r="R20" s="43">
        <f t="shared" ref="R20" si="10">SUM(R12:R15)</f>
        <v>7.904743642753348E-2</v>
      </c>
    </row>
    <row r="21" spans="1:18" ht="20.100000000000001" customHeight="1" thickBot="1" x14ac:dyDescent="0.25">
      <c r="A21" s="93"/>
      <c r="B21" s="13" t="s">
        <v>14</v>
      </c>
      <c r="C21" s="77">
        <f>SUM(C13:C15)</f>
        <v>5612</v>
      </c>
      <c r="D21" s="77">
        <f t="shared" ref="D21:Q21" si="11">SUM(D13:D15)</f>
        <v>9714</v>
      </c>
      <c r="E21" s="77">
        <f t="shared" si="11"/>
        <v>1930</v>
      </c>
      <c r="F21" s="77">
        <f t="shared" si="11"/>
        <v>4513</v>
      </c>
      <c r="G21" s="77">
        <f t="shared" si="11"/>
        <v>3837</v>
      </c>
      <c r="H21" s="77">
        <f t="shared" si="11"/>
        <v>12727</v>
      </c>
      <c r="I21" s="77">
        <f t="shared" si="11"/>
        <v>6013</v>
      </c>
      <c r="J21" s="77">
        <f t="shared" si="11"/>
        <v>4519</v>
      </c>
      <c r="K21" s="77">
        <f t="shared" si="11"/>
        <v>4922</v>
      </c>
      <c r="L21" s="77">
        <f t="shared" si="11"/>
        <v>7310</v>
      </c>
      <c r="M21" s="77">
        <f t="shared" si="11"/>
        <v>8327</v>
      </c>
      <c r="N21" s="77">
        <f t="shared" si="11"/>
        <v>6670</v>
      </c>
      <c r="O21" s="77">
        <f t="shared" si="11"/>
        <v>4272</v>
      </c>
      <c r="P21" s="78">
        <f t="shared" si="11"/>
        <v>5323</v>
      </c>
      <c r="Q21" s="79">
        <f t="shared" si="11"/>
        <v>85689</v>
      </c>
      <c r="R21" s="44">
        <f t="shared" ref="R21" si="12">SUM(R13:R15)</f>
        <v>3.5184066675179815E-2</v>
      </c>
    </row>
    <row r="22" spans="1:18" ht="20.100000000000001" customHeight="1" x14ac:dyDescent="0.2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7"/>
    </row>
    <row r="23" spans="1:18" ht="20.100000000000001" customHeight="1" x14ac:dyDescent="0.2">
      <c r="A23" s="107" t="s">
        <v>42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8" ht="20.100000000000001" customHeight="1" x14ac:dyDescent="0.2">
      <c r="A24" s="107" t="s">
        <v>4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ht="20.100000000000001" customHeight="1" thickBo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19"/>
    </row>
    <row r="26" spans="1:18" ht="20.100000000000001" customHeight="1" x14ac:dyDescent="0.2">
      <c r="A26" s="3"/>
      <c r="B26" s="4" t="s">
        <v>16</v>
      </c>
      <c r="C26" s="108" t="s">
        <v>20</v>
      </c>
      <c r="D26" s="89" t="s">
        <v>36</v>
      </c>
      <c r="E26" s="89" t="s">
        <v>27</v>
      </c>
      <c r="F26" s="89" t="s">
        <v>37</v>
      </c>
      <c r="G26" s="89" t="s">
        <v>18</v>
      </c>
      <c r="H26" s="89" t="s">
        <v>38</v>
      </c>
      <c r="I26" s="89" t="s">
        <v>28</v>
      </c>
      <c r="J26" s="89" t="s">
        <v>25</v>
      </c>
      <c r="K26" s="89" t="s">
        <v>17</v>
      </c>
      <c r="L26" s="89" t="s">
        <v>39</v>
      </c>
      <c r="M26" s="89" t="s">
        <v>40</v>
      </c>
      <c r="N26" s="89" t="s">
        <v>24</v>
      </c>
      <c r="O26" s="89" t="s">
        <v>21</v>
      </c>
      <c r="P26" s="110" t="s">
        <v>23</v>
      </c>
      <c r="Q26" s="112" t="s">
        <v>0</v>
      </c>
      <c r="R26" s="100" t="s">
        <v>1</v>
      </c>
    </row>
    <row r="27" spans="1:18" ht="20.100000000000001" customHeight="1" thickBot="1" x14ac:dyDescent="0.25">
      <c r="A27" s="5" t="s">
        <v>33</v>
      </c>
      <c r="B27" s="6"/>
      <c r="C27" s="10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111"/>
      <c r="Q27" s="113"/>
      <c r="R27" s="101"/>
    </row>
    <row r="28" spans="1:18" ht="20.100000000000001" customHeight="1" x14ac:dyDescent="0.2">
      <c r="A28" s="104"/>
      <c r="B28" s="10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45">
        <f>Q6/102.14137</f>
        <v>0</v>
      </c>
      <c r="R28" s="40">
        <f t="shared" ref="R28:R37" si="13">Q28/$Q$38</f>
        <v>0</v>
      </c>
    </row>
    <row r="29" spans="1:18" ht="20.100000000000001" customHeight="1" x14ac:dyDescent="0.2">
      <c r="A29" s="102" t="s">
        <v>30</v>
      </c>
      <c r="B29" s="103"/>
      <c r="C29" s="80">
        <f>C7/$C$46*100000</f>
        <v>13492.792262855135</v>
      </c>
      <c r="D29" s="81">
        <f t="shared" ref="D29:P37" si="14">D7/D$46*100000</f>
        <v>13623.650803872675</v>
      </c>
      <c r="E29" s="81">
        <f t="shared" si="14"/>
        <v>12475.387780138743</v>
      </c>
      <c r="F29" s="81">
        <f t="shared" si="14"/>
        <v>15806.653751061585</v>
      </c>
      <c r="G29" s="81">
        <f t="shared" si="14"/>
        <v>16763.990699490601</v>
      </c>
      <c r="H29" s="81">
        <f t="shared" si="14"/>
        <v>11092.461848429706</v>
      </c>
      <c r="I29" s="81">
        <f t="shared" si="14"/>
        <v>13844.206654194266</v>
      </c>
      <c r="J29" s="81">
        <f t="shared" si="14"/>
        <v>14297.534680337756</v>
      </c>
      <c r="K29" s="81">
        <f t="shared" si="14"/>
        <v>16242.61869593429</v>
      </c>
      <c r="L29" s="81">
        <f t="shared" si="14"/>
        <v>16542.478977881641</v>
      </c>
      <c r="M29" s="81">
        <f t="shared" si="14"/>
        <v>12822.781158564225</v>
      </c>
      <c r="N29" s="81">
        <f t="shared" si="14"/>
        <v>14300.472527919583</v>
      </c>
      <c r="O29" s="81">
        <f t="shared" si="14"/>
        <v>13120.511236388909</v>
      </c>
      <c r="P29" s="82">
        <f t="shared" si="14"/>
        <v>11338.042235477249</v>
      </c>
      <c r="Q29" s="83">
        <f>Q7/$Q$46*100000</f>
        <v>13911.438454280538</v>
      </c>
      <c r="R29" s="84">
        <f t="shared" si="13"/>
        <v>0.62264658385373695</v>
      </c>
    </row>
    <row r="30" spans="1:18" ht="20.100000000000001" customHeight="1" x14ac:dyDescent="0.2">
      <c r="A30" s="102" t="s">
        <v>31</v>
      </c>
      <c r="B30" s="103"/>
      <c r="C30" s="80">
        <f t="shared" ref="C30:C36" si="15">C8/$C$46*100000</f>
        <v>2419.9967914683616</v>
      </c>
      <c r="D30" s="81">
        <f t="shared" si="14"/>
        <v>2420.1364745355404</v>
      </c>
      <c r="E30" s="81">
        <f t="shared" si="14"/>
        <v>2406.8294038505205</v>
      </c>
      <c r="F30" s="81">
        <f t="shared" si="14"/>
        <v>2635.2502652846133</v>
      </c>
      <c r="G30" s="81">
        <f t="shared" si="14"/>
        <v>2507.2771161321243</v>
      </c>
      <c r="H30" s="81">
        <f t="shared" si="14"/>
        <v>2573.4020403564064</v>
      </c>
      <c r="I30" s="81">
        <f t="shared" si="14"/>
        <v>2856.853921221621</v>
      </c>
      <c r="J30" s="81">
        <f t="shared" si="14"/>
        <v>2480.5865500603136</v>
      </c>
      <c r="K30" s="81">
        <f t="shared" si="14"/>
        <v>2908.8288711291971</v>
      </c>
      <c r="L30" s="81">
        <f t="shared" si="14"/>
        <v>2119.9770063810183</v>
      </c>
      <c r="M30" s="81">
        <f t="shared" si="14"/>
        <v>2109.6336387488495</v>
      </c>
      <c r="N30" s="81">
        <f t="shared" si="14"/>
        <v>2384.0901217871988</v>
      </c>
      <c r="O30" s="81">
        <f t="shared" si="14"/>
        <v>2688.817669318094</v>
      </c>
      <c r="P30" s="82">
        <f t="shared" si="14"/>
        <v>2763.1796454203572</v>
      </c>
      <c r="Q30" s="83">
        <f>Q8/$Q$46*100000</f>
        <v>2455.6364331907871</v>
      </c>
      <c r="R30" s="84">
        <f t="shared" si="13"/>
        <v>0.1099090968441548</v>
      </c>
    </row>
    <row r="31" spans="1:18" ht="20.100000000000001" customHeight="1" x14ac:dyDescent="0.2">
      <c r="A31" s="102" t="s">
        <v>32</v>
      </c>
      <c r="B31" s="103"/>
      <c r="C31" s="80">
        <f t="shared" si="15"/>
        <v>1663.0888992444673</v>
      </c>
      <c r="D31" s="81">
        <f t="shared" si="14"/>
        <v>1364.0932252644998</v>
      </c>
      <c r="E31" s="81">
        <f t="shared" si="14"/>
        <v>2222.131850330592</v>
      </c>
      <c r="F31" s="81">
        <f t="shared" si="14"/>
        <v>1584.5256926576762</v>
      </c>
      <c r="G31" s="81">
        <f t="shared" si="14"/>
        <v>1372.4463534548552</v>
      </c>
      <c r="H31" s="81">
        <f t="shared" si="14"/>
        <v>1619.0661989027956</v>
      </c>
      <c r="I31" s="81">
        <f t="shared" si="14"/>
        <v>1908.3088941699955</v>
      </c>
      <c r="J31" s="81">
        <f t="shared" si="14"/>
        <v>1477.495476477684</v>
      </c>
      <c r="K31" s="81">
        <f t="shared" si="14"/>
        <v>1521.7469276493623</v>
      </c>
      <c r="L31" s="81">
        <f t="shared" si="14"/>
        <v>1115.5949310046999</v>
      </c>
      <c r="M31" s="81">
        <f t="shared" si="14"/>
        <v>1102.2432243086939</v>
      </c>
      <c r="N31" s="81">
        <f t="shared" si="14"/>
        <v>1320.563285825765</v>
      </c>
      <c r="O31" s="81">
        <f t="shared" si="14"/>
        <v>1523.669781450305</v>
      </c>
      <c r="P31" s="82">
        <f t="shared" si="14"/>
        <v>1866.0545782651218</v>
      </c>
      <c r="Q31" s="83">
        <f t="shared" ref="Q31:Q38" si="16">Q9/$Q$46*100000</f>
        <v>1455.2286557886273</v>
      </c>
      <c r="R31" s="84">
        <f t="shared" si="13"/>
        <v>6.5132959056009784E-2</v>
      </c>
    </row>
    <row r="32" spans="1:18" ht="20.100000000000001" customHeight="1" x14ac:dyDescent="0.2">
      <c r="A32" s="102" t="s">
        <v>5</v>
      </c>
      <c r="B32" s="103"/>
      <c r="C32" s="80">
        <f t="shared" si="15"/>
        <v>2004.8739123459713</v>
      </c>
      <c r="D32" s="81">
        <f t="shared" si="14"/>
        <v>1890.6067989458315</v>
      </c>
      <c r="E32" s="81">
        <f t="shared" si="14"/>
        <v>1671.428135706951</v>
      </c>
      <c r="F32" s="81">
        <f t="shared" si="14"/>
        <v>1991.385207622242</v>
      </c>
      <c r="G32" s="81">
        <f t="shared" si="14"/>
        <v>1948.625335013578</v>
      </c>
      <c r="H32" s="81">
        <f t="shared" si="14"/>
        <v>2365.8682614589256</v>
      </c>
      <c r="I32" s="81">
        <f t="shared" si="14"/>
        <v>2311.3970774131567</v>
      </c>
      <c r="J32" s="81">
        <f t="shared" si="14"/>
        <v>2052.9252110977081</v>
      </c>
      <c r="K32" s="81">
        <f t="shared" si="14"/>
        <v>2065.9499750560017</v>
      </c>
      <c r="L32" s="81">
        <f t="shared" si="14"/>
        <v>1446.2004200090703</v>
      </c>
      <c r="M32" s="81">
        <f t="shared" si="14"/>
        <v>1462.9723752352434</v>
      </c>
      <c r="N32" s="81">
        <f t="shared" si="14"/>
        <v>1855.4703150638154</v>
      </c>
      <c r="O32" s="81">
        <f t="shared" si="14"/>
        <v>2203.6450691173063</v>
      </c>
      <c r="P32" s="82">
        <f t="shared" si="14"/>
        <v>2448.5831967269573</v>
      </c>
      <c r="Q32" s="83">
        <f t="shared" si="16"/>
        <v>1921.5443617320402</v>
      </c>
      <c r="R32" s="84">
        <f t="shared" si="13"/>
        <v>8.6004264511389872E-2</v>
      </c>
    </row>
    <row r="33" spans="1:19" ht="20.100000000000001" customHeight="1" x14ac:dyDescent="0.2">
      <c r="A33" s="102" t="s">
        <v>6</v>
      </c>
      <c r="B33" s="103"/>
      <c r="C33" s="80">
        <f t="shared" si="15"/>
        <v>891.20785937464188</v>
      </c>
      <c r="D33" s="81">
        <f t="shared" si="14"/>
        <v>840.59575349154557</v>
      </c>
      <c r="E33" s="81">
        <f t="shared" si="14"/>
        <v>700.49512500127082</v>
      </c>
      <c r="F33" s="81">
        <f t="shared" si="14"/>
        <v>836.88093523823534</v>
      </c>
      <c r="G33" s="81">
        <f t="shared" si="14"/>
        <v>831.54363607319715</v>
      </c>
      <c r="H33" s="81">
        <f t="shared" si="14"/>
        <v>1116.7133645699139</v>
      </c>
      <c r="I33" s="81">
        <f t="shared" si="14"/>
        <v>1032.1332861404662</v>
      </c>
      <c r="J33" s="81">
        <f t="shared" si="14"/>
        <v>864.18124246079617</v>
      </c>
      <c r="K33" s="81">
        <f t="shared" si="14"/>
        <v>872.87690707463958</v>
      </c>
      <c r="L33" s="81">
        <f t="shared" si="14"/>
        <v>572.89063876620173</v>
      </c>
      <c r="M33" s="81">
        <f t="shared" si="14"/>
        <v>582.78500487657459</v>
      </c>
      <c r="N33" s="81">
        <f t="shared" si="14"/>
        <v>779.61559181872087</v>
      </c>
      <c r="O33" s="81">
        <f t="shared" si="14"/>
        <v>971.31052590933666</v>
      </c>
      <c r="P33" s="82">
        <f t="shared" si="14"/>
        <v>1136.3010207595773</v>
      </c>
      <c r="Q33" s="83">
        <f t="shared" si="16"/>
        <v>832.47137416397607</v>
      </c>
      <c r="R33" s="84">
        <f t="shared" si="13"/>
        <v>3.7259659307174973E-2</v>
      </c>
    </row>
    <row r="34" spans="1:19" ht="20.100000000000001" customHeight="1" x14ac:dyDescent="0.2">
      <c r="A34" s="102" t="s">
        <v>7</v>
      </c>
      <c r="B34" s="103"/>
      <c r="C34" s="80">
        <f t="shared" si="15"/>
        <v>1045.3701652393795</v>
      </c>
      <c r="D34" s="81">
        <f t="shared" si="14"/>
        <v>984.0643848089544</v>
      </c>
      <c r="E34" s="81">
        <f t="shared" si="14"/>
        <v>805.89134361539527</v>
      </c>
      <c r="F34" s="81">
        <f t="shared" si="14"/>
        <v>993.98688210231103</v>
      </c>
      <c r="G34" s="81">
        <f t="shared" si="14"/>
        <v>1031.2206031131859</v>
      </c>
      <c r="H34" s="81">
        <f t="shared" si="14"/>
        <v>1376.2146780535552</v>
      </c>
      <c r="I34" s="81">
        <f t="shared" si="14"/>
        <v>1244.1851645851241</v>
      </c>
      <c r="J34" s="81">
        <f t="shared" si="14"/>
        <v>988.38962605548841</v>
      </c>
      <c r="K34" s="81">
        <f t="shared" si="14"/>
        <v>997.27083312954255</v>
      </c>
      <c r="L34" s="81">
        <f t="shared" si="14"/>
        <v>655.57811908730355</v>
      </c>
      <c r="M34" s="81">
        <f t="shared" si="14"/>
        <v>655.45283459483221</v>
      </c>
      <c r="N34" s="81">
        <f t="shared" si="14"/>
        <v>953.06896589983091</v>
      </c>
      <c r="O34" s="81">
        <f t="shared" si="14"/>
        <v>1118.6191983936983</v>
      </c>
      <c r="P34" s="82">
        <f t="shared" si="14"/>
        <v>1309.3548964776217</v>
      </c>
      <c r="Q34" s="83">
        <f t="shared" si="16"/>
        <v>980.01432037176096</v>
      </c>
      <c r="R34" s="84">
        <f t="shared" si="13"/>
        <v>4.3863369752353672E-2</v>
      </c>
    </row>
    <row r="35" spans="1:19" ht="20.100000000000001" customHeight="1" x14ac:dyDescent="0.2">
      <c r="A35" s="102" t="s">
        <v>8</v>
      </c>
      <c r="B35" s="103"/>
      <c r="C35" s="80">
        <f t="shared" si="15"/>
        <v>386.24609437666629</v>
      </c>
      <c r="D35" s="81">
        <f t="shared" si="14"/>
        <v>353.37302088691331</v>
      </c>
      <c r="E35" s="81">
        <f t="shared" si="14"/>
        <v>277.89356676392941</v>
      </c>
      <c r="F35" s="81">
        <f t="shared" si="14"/>
        <v>365.92219395312679</v>
      </c>
      <c r="G35" s="81">
        <f t="shared" si="14"/>
        <v>368.95866243055679</v>
      </c>
      <c r="H35" s="81">
        <f t="shared" si="14"/>
        <v>489.23481589365656</v>
      </c>
      <c r="I35" s="81">
        <f t="shared" si="14"/>
        <v>442.27511756080298</v>
      </c>
      <c r="J35" s="81">
        <f t="shared" si="14"/>
        <v>374.50995174909531</v>
      </c>
      <c r="K35" s="81">
        <f t="shared" si="14"/>
        <v>346.11835519601419</v>
      </c>
      <c r="L35" s="81">
        <f t="shared" si="14"/>
        <v>220.83695617635757</v>
      </c>
      <c r="M35" s="81">
        <f t="shared" si="14"/>
        <v>240.94399494484662</v>
      </c>
      <c r="N35" s="81">
        <f t="shared" si="14"/>
        <v>359.23463544588117</v>
      </c>
      <c r="O35" s="81">
        <f t="shared" si="14"/>
        <v>382.46196617499425</v>
      </c>
      <c r="P35" s="82">
        <f t="shared" si="14"/>
        <v>431.34324246139437</v>
      </c>
      <c r="Q35" s="83">
        <f t="shared" si="16"/>
        <v>349.31248913472751</v>
      </c>
      <c r="R35" s="84">
        <f t="shared" si="13"/>
        <v>1.5634488753408504E-2</v>
      </c>
    </row>
    <row r="36" spans="1:19" ht="20.100000000000001" customHeight="1" x14ac:dyDescent="0.2">
      <c r="A36" s="102" t="s">
        <v>9</v>
      </c>
      <c r="B36" s="103"/>
      <c r="C36" s="80">
        <f t="shared" si="15"/>
        <v>207.94340761338719</v>
      </c>
      <c r="D36" s="81">
        <f t="shared" si="14"/>
        <v>213.24655654905771</v>
      </c>
      <c r="E36" s="81">
        <f t="shared" si="14"/>
        <v>142.67462391172472</v>
      </c>
      <c r="F36" s="81">
        <f t="shared" si="14"/>
        <v>201.27516163957563</v>
      </c>
      <c r="G36" s="81">
        <f t="shared" si="14"/>
        <v>233.8439147334978</v>
      </c>
      <c r="H36" s="81">
        <f t="shared" si="14"/>
        <v>281.44876741080589</v>
      </c>
      <c r="I36" s="81">
        <f t="shared" si="14"/>
        <v>240.33599635940737</v>
      </c>
      <c r="J36" s="81">
        <f t="shared" si="14"/>
        <v>242.57388419782873</v>
      </c>
      <c r="K36" s="81">
        <f t="shared" si="14"/>
        <v>190.91125479723627</v>
      </c>
      <c r="L36" s="81">
        <f t="shared" si="14"/>
        <v>127.5337032725466</v>
      </c>
      <c r="M36" s="81">
        <f t="shared" si="14"/>
        <v>145.88513262909186</v>
      </c>
      <c r="N36" s="81">
        <f t="shared" si="14"/>
        <v>222.51836547008082</v>
      </c>
      <c r="O36" s="81">
        <f t="shared" si="14"/>
        <v>216.42597884006486</v>
      </c>
      <c r="P36" s="82">
        <f t="shared" si="14"/>
        <v>238.31498904853086</v>
      </c>
      <c r="Q36" s="83">
        <f t="shared" si="16"/>
        <v>202.73279663283202</v>
      </c>
      <c r="R36" s="84">
        <f t="shared" si="13"/>
        <v>9.0738915083009332E-3</v>
      </c>
    </row>
    <row r="37" spans="1:19" ht="20.100000000000001" customHeight="1" x14ac:dyDescent="0.2">
      <c r="A37" s="102" t="s">
        <v>15</v>
      </c>
      <c r="B37" s="103"/>
      <c r="C37" s="80">
        <f>C15/$C$46*100000</f>
        <v>263.25238157080543</v>
      </c>
      <c r="D37" s="81">
        <f t="shared" si="14"/>
        <v>225.22944791477312</v>
      </c>
      <c r="E37" s="81">
        <f t="shared" si="14"/>
        <v>233.49837500042364</v>
      </c>
      <c r="F37" s="81">
        <f t="shared" si="14"/>
        <v>243.11023091880944</v>
      </c>
      <c r="G37" s="81">
        <f t="shared" si="14"/>
        <v>248.4868923164303</v>
      </c>
      <c r="H37" s="81">
        <f t="shared" si="14"/>
        <v>299.52808769563507</v>
      </c>
      <c r="I37" s="81">
        <f t="shared" si="14"/>
        <v>267.51403145067502</v>
      </c>
      <c r="J37" s="81">
        <f t="shared" si="14"/>
        <v>234.65772014475269</v>
      </c>
      <c r="K37" s="81">
        <f t="shared" si="14"/>
        <v>265.41718429538912</v>
      </c>
      <c r="L37" s="81">
        <f t="shared" si="14"/>
        <v>179.52932408581589</v>
      </c>
      <c r="M37" s="81">
        <f t="shared" si="14"/>
        <v>185.1037817492479</v>
      </c>
      <c r="N37" s="81">
        <f t="shared" si="14"/>
        <v>240.51708090422588</v>
      </c>
      <c r="O37" s="81">
        <f t="shared" si="14"/>
        <v>225.88616881612481</v>
      </c>
      <c r="P37" s="82">
        <f t="shared" si="14"/>
        <v>246.92463460664251</v>
      </c>
      <c r="Q37" s="83">
        <f t="shared" si="16"/>
        <v>234.0523028414608</v>
      </c>
      <c r="R37" s="84">
        <f t="shared" si="13"/>
        <v>1.0475686413470367E-2</v>
      </c>
      <c r="S37" s="21"/>
    </row>
    <row r="38" spans="1:19" ht="30" customHeight="1" thickBot="1" x14ac:dyDescent="0.25">
      <c r="A38" s="98" t="s">
        <v>34</v>
      </c>
      <c r="B38" s="99"/>
      <c r="C38" s="64">
        <f>SUM(C28:C37)</f>
        <v>22374.771774088815</v>
      </c>
      <c r="D38" s="65">
        <f t="shared" ref="D38:P38" si="17">SUM(D28:D37)</f>
        <v>21914.996466269789</v>
      </c>
      <c r="E38" s="65">
        <f t="shared" si="17"/>
        <v>20936.230204319556</v>
      </c>
      <c r="F38" s="65">
        <f t="shared" si="17"/>
        <v>24658.990320478177</v>
      </c>
      <c r="G38" s="65">
        <f t="shared" si="17"/>
        <v>25306.393212758026</v>
      </c>
      <c r="H38" s="65">
        <f t="shared" si="17"/>
        <v>21213.938062771398</v>
      </c>
      <c r="I38" s="65">
        <f t="shared" si="17"/>
        <v>24147.210143095515</v>
      </c>
      <c r="J38" s="65">
        <f t="shared" si="17"/>
        <v>23012.85434258142</v>
      </c>
      <c r="K38" s="65">
        <f t="shared" si="17"/>
        <v>25411.739004261668</v>
      </c>
      <c r="L38" s="65">
        <f t="shared" si="17"/>
        <v>22980.620076664654</v>
      </c>
      <c r="M38" s="65">
        <f t="shared" si="17"/>
        <v>19307.801145651603</v>
      </c>
      <c r="N38" s="65">
        <f t="shared" si="17"/>
        <v>22415.550890135102</v>
      </c>
      <c r="O38" s="65">
        <f t="shared" si="17"/>
        <v>22451.347594408828</v>
      </c>
      <c r="P38" s="66">
        <f t="shared" si="17"/>
        <v>21778.098439243448</v>
      </c>
      <c r="Q38" s="67">
        <f t="shared" si="16"/>
        <v>22342.431188136754</v>
      </c>
      <c r="R38" s="46"/>
    </row>
    <row r="39" spans="1:19" ht="20.100000000000001" customHeight="1" x14ac:dyDescent="0.2">
      <c r="A39" s="91" t="s">
        <v>2</v>
      </c>
      <c r="B39" s="34" t="s">
        <v>10</v>
      </c>
      <c r="C39" s="85">
        <f>SUM(C28:C31)</f>
        <v>17575.877953567964</v>
      </c>
      <c r="D39" s="85">
        <f t="shared" ref="D39:P39" si="18">SUM(D28:D31)</f>
        <v>17407.880503672714</v>
      </c>
      <c r="E39" s="85">
        <f t="shared" si="18"/>
        <v>17104.349034319857</v>
      </c>
      <c r="F39" s="85">
        <f t="shared" si="18"/>
        <v>20026.429709003874</v>
      </c>
      <c r="G39" s="85">
        <f t="shared" si="18"/>
        <v>20643.714169077582</v>
      </c>
      <c r="H39" s="85">
        <f t="shared" si="18"/>
        <v>15284.930087688908</v>
      </c>
      <c r="I39" s="85">
        <f t="shared" si="18"/>
        <v>18609.369469585883</v>
      </c>
      <c r="J39" s="85">
        <f t="shared" si="18"/>
        <v>18255.616706875753</v>
      </c>
      <c r="K39" s="85">
        <f t="shared" si="18"/>
        <v>20673.194494712847</v>
      </c>
      <c r="L39" s="85">
        <f t="shared" si="18"/>
        <v>19778.050915267359</v>
      </c>
      <c r="M39" s="85">
        <f t="shared" si="18"/>
        <v>16034.658021621768</v>
      </c>
      <c r="N39" s="85">
        <f t="shared" si="18"/>
        <v>18005.125935532546</v>
      </c>
      <c r="O39" s="85">
        <f t="shared" si="18"/>
        <v>17332.998687157309</v>
      </c>
      <c r="P39" s="85">
        <f t="shared" si="18"/>
        <v>15967.276459162729</v>
      </c>
      <c r="Q39" s="70">
        <f>SUM(Q28:Q31)</f>
        <v>17822.30354325995</v>
      </c>
      <c r="R39" s="86">
        <f>SUM(R28:R31)</f>
        <v>0.79768863975390158</v>
      </c>
    </row>
    <row r="40" spans="1:19" ht="20.100000000000001" customHeight="1" x14ac:dyDescent="0.2">
      <c r="A40" s="92"/>
      <c r="B40" s="35" t="s">
        <v>11</v>
      </c>
      <c r="C40" s="71">
        <f>SUM(C32:C37)</f>
        <v>4798.8938205208524</v>
      </c>
      <c r="D40" s="71">
        <f t="shared" ref="D40:P40" si="19">SUM(D32:D37)</f>
        <v>4507.1159625970758</v>
      </c>
      <c r="E40" s="71">
        <f t="shared" si="19"/>
        <v>3831.8811699996945</v>
      </c>
      <c r="F40" s="71">
        <f t="shared" si="19"/>
        <v>4632.5606114742995</v>
      </c>
      <c r="G40" s="71">
        <f t="shared" si="19"/>
        <v>4662.6790436804458</v>
      </c>
      <c r="H40" s="71">
        <f t="shared" si="19"/>
        <v>5929.0079750824916</v>
      </c>
      <c r="I40" s="71">
        <f t="shared" si="19"/>
        <v>5537.8406735096323</v>
      </c>
      <c r="J40" s="71">
        <f t="shared" si="19"/>
        <v>4757.2376357056692</v>
      </c>
      <c r="K40" s="71">
        <f t="shared" si="19"/>
        <v>4738.544509548823</v>
      </c>
      <c r="L40" s="71">
        <f t="shared" si="19"/>
        <v>3202.5691613972954</v>
      </c>
      <c r="M40" s="71">
        <f t="shared" si="19"/>
        <v>3273.1431240298361</v>
      </c>
      <c r="N40" s="71">
        <f t="shared" si="19"/>
        <v>4410.424954602554</v>
      </c>
      <c r="O40" s="71">
        <f t="shared" si="19"/>
        <v>5118.3489072515249</v>
      </c>
      <c r="P40" s="71">
        <f t="shared" si="19"/>
        <v>5810.8219800807256</v>
      </c>
      <c r="Q40" s="73">
        <f>SUM(Q32:Q37)</f>
        <v>4520.1276448767976</v>
      </c>
      <c r="R40" s="84">
        <f>SUM(R32:R37)</f>
        <v>0.2023113602460983</v>
      </c>
    </row>
    <row r="41" spans="1:19" ht="20.100000000000001" customHeight="1" x14ac:dyDescent="0.2">
      <c r="A41" s="92"/>
      <c r="B41" s="15" t="s">
        <v>12</v>
      </c>
      <c r="C41" s="74">
        <f>SUM(C33:C37)</f>
        <v>2794.0199081748801</v>
      </c>
      <c r="D41" s="74">
        <f t="shared" ref="D41:P41" si="20">SUM(D33:D37)</f>
        <v>2616.5091636512443</v>
      </c>
      <c r="E41" s="74">
        <f t="shared" si="20"/>
        <v>2160.4530342927437</v>
      </c>
      <c r="F41" s="74">
        <f t="shared" si="20"/>
        <v>2641.1754038520585</v>
      </c>
      <c r="G41" s="74">
        <f t="shared" si="20"/>
        <v>2714.0537086668683</v>
      </c>
      <c r="H41" s="74">
        <f t="shared" si="20"/>
        <v>3563.1397136235664</v>
      </c>
      <c r="I41" s="74">
        <f t="shared" si="20"/>
        <v>3226.4435960964756</v>
      </c>
      <c r="J41" s="74">
        <f t="shared" si="20"/>
        <v>2704.312424607961</v>
      </c>
      <c r="K41" s="74">
        <f t="shared" si="20"/>
        <v>2672.5945344928218</v>
      </c>
      <c r="L41" s="74">
        <f t="shared" si="20"/>
        <v>1756.3687413882253</v>
      </c>
      <c r="M41" s="74">
        <f t="shared" si="20"/>
        <v>1810.1707487945932</v>
      </c>
      <c r="N41" s="74">
        <f t="shared" si="20"/>
        <v>2554.9546395387397</v>
      </c>
      <c r="O41" s="74">
        <f t="shared" si="20"/>
        <v>2914.703838134219</v>
      </c>
      <c r="P41" s="74">
        <f t="shared" si="20"/>
        <v>3362.2387833537668</v>
      </c>
      <c r="Q41" s="76">
        <f>SUM(Q33:Q37)</f>
        <v>2598.5832831447574</v>
      </c>
      <c r="R41" s="87">
        <f>SUM(R33:R37)</f>
        <v>0.11630709573470845</v>
      </c>
    </row>
    <row r="42" spans="1:19" ht="20.100000000000001" customHeight="1" x14ac:dyDescent="0.2">
      <c r="A42" s="92"/>
      <c r="B42" s="15" t="s">
        <v>13</v>
      </c>
      <c r="C42" s="74">
        <f>SUM(C34:C37)</f>
        <v>1902.8120488002382</v>
      </c>
      <c r="D42" s="74">
        <f t="shared" ref="D42:P42" si="21">SUM(D34:D37)</f>
        <v>1775.9134101596985</v>
      </c>
      <c r="E42" s="74">
        <f t="shared" si="21"/>
        <v>1459.957909291473</v>
      </c>
      <c r="F42" s="74">
        <f t="shared" si="21"/>
        <v>1804.2944686138228</v>
      </c>
      <c r="G42" s="74">
        <f t="shared" si="21"/>
        <v>1882.5100725936709</v>
      </c>
      <c r="H42" s="74">
        <f t="shared" si="21"/>
        <v>2446.4263490536523</v>
      </c>
      <c r="I42" s="74">
        <f t="shared" si="21"/>
        <v>2194.3103099560094</v>
      </c>
      <c r="J42" s="74">
        <f t="shared" si="21"/>
        <v>1840.131182147165</v>
      </c>
      <c r="K42" s="74">
        <f t="shared" si="21"/>
        <v>1799.717627418182</v>
      </c>
      <c r="L42" s="74">
        <f t="shared" si="21"/>
        <v>1183.4781026220237</v>
      </c>
      <c r="M42" s="74">
        <f t="shared" si="21"/>
        <v>1227.3857439180185</v>
      </c>
      <c r="N42" s="74">
        <f t="shared" si="21"/>
        <v>1775.3390477200189</v>
      </c>
      <c r="O42" s="74">
        <f t="shared" si="21"/>
        <v>1943.3933122248823</v>
      </c>
      <c r="P42" s="74">
        <f t="shared" si="21"/>
        <v>2225.9377625941893</v>
      </c>
      <c r="Q42" s="76">
        <f>SUM(Q34:Q37)</f>
        <v>1766.1119089807812</v>
      </c>
      <c r="R42" s="87">
        <f>SUM(R34:R37)</f>
        <v>7.904743642753348E-2</v>
      </c>
    </row>
    <row r="43" spans="1:19" ht="20.100000000000001" customHeight="1" thickBot="1" x14ac:dyDescent="0.25">
      <c r="A43" s="93"/>
      <c r="B43" s="16" t="s">
        <v>14</v>
      </c>
      <c r="C43" s="77">
        <f>SUM(C35:C37)</f>
        <v>857.44188356085897</v>
      </c>
      <c r="D43" s="77">
        <f t="shared" ref="D43:P43" si="22">SUM(D35:D37)</f>
        <v>791.84902535074411</v>
      </c>
      <c r="E43" s="77">
        <f t="shared" si="22"/>
        <v>654.06656567607774</v>
      </c>
      <c r="F43" s="77">
        <f t="shared" si="22"/>
        <v>810.30758651151189</v>
      </c>
      <c r="G43" s="77">
        <f t="shared" si="22"/>
        <v>851.28946948048485</v>
      </c>
      <c r="H43" s="77">
        <f t="shared" si="22"/>
        <v>1070.2116710000976</v>
      </c>
      <c r="I43" s="77">
        <f t="shared" si="22"/>
        <v>950.12514537088532</v>
      </c>
      <c r="J43" s="77">
        <f t="shared" si="22"/>
        <v>851.74155609167678</v>
      </c>
      <c r="K43" s="77">
        <f t="shared" si="22"/>
        <v>802.44679428863958</v>
      </c>
      <c r="L43" s="77">
        <f t="shared" si="22"/>
        <v>527.89998353472004</v>
      </c>
      <c r="M43" s="77">
        <f t="shared" si="22"/>
        <v>571.93290932318632</v>
      </c>
      <c r="N43" s="77">
        <f t="shared" si="22"/>
        <v>822.2700818201879</v>
      </c>
      <c r="O43" s="77">
        <f t="shared" si="22"/>
        <v>824.77411383118397</v>
      </c>
      <c r="P43" s="77">
        <f t="shared" si="22"/>
        <v>916.58286611656774</v>
      </c>
      <c r="Q43" s="79">
        <f>SUM(Q35:Q37)</f>
        <v>786.09758860902036</v>
      </c>
      <c r="R43" s="88">
        <f>SUM(R35:R37)</f>
        <v>3.5184066675179801E-2</v>
      </c>
    </row>
    <row r="44" spans="1:19" ht="20.100000000000001" customHeight="1" x14ac:dyDescent="0.2">
      <c r="C44" s="37"/>
      <c r="D44" s="37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7"/>
      <c r="R44" s="39"/>
    </row>
    <row r="45" spans="1:19" s="29" customFormat="1" ht="20.100000000000001" customHeight="1" x14ac:dyDescent="0.2">
      <c r="B45" s="57" t="s">
        <v>16</v>
      </c>
      <c r="C45" s="38" t="s">
        <v>20</v>
      </c>
      <c r="D45" s="38" t="s">
        <v>22</v>
      </c>
      <c r="E45" s="38" t="s">
        <v>27</v>
      </c>
      <c r="F45" s="38" t="s">
        <v>29</v>
      </c>
      <c r="G45" s="38" t="s">
        <v>18</v>
      </c>
      <c r="H45" s="38" t="s">
        <v>35</v>
      </c>
      <c r="I45" s="38" t="s">
        <v>28</v>
      </c>
      <c r="J45" s="38" t="s">
        <v>25</v>
      </c>
      <c r="K45" s="38" t="s">
        <v>17</v>
      </c>
      <c r="L45" s="38" t="s">
        <v>19</v>
      </c>
      <c r="M45" s="38" t="s">
        <v>26</v>
      </c>
      <c r="N45" s="38" t="s">
        <v>24</v>
      </c>
      <c r="O45" s="38" t="s">
        <v>21</v>
      </c>
      <c r="P45" s="38" t="s">
        <v>23</v>
      </c>
      <c r="Q45" s="48" t="s">
        <v>0</v>
      </c>
      <c r="R45" s="49"/>
    </row>
    <row r="46" spans="1:19" s="29" customFormat="1" ht="25.5" customHeight="1" x14ac:dyDescent="0.2">
      <c r="B46" s="30" t="s">
        <v>41</v>
      </c>
      <c r="C46" s="1">
        <v>654505</v>
      </c>
      <c r="D46" s="1">
        <v>1226749</v>
      </c>
      <c r="E46" s="1">
        <v>295077</v>
      </c>
      <c r="F46" s="1">
        <v>556949</v>
      </c>
      <c r="G46" s="1">
        <v>450728</v>
      </c>
      <c r="H46" s="1">
        <v>1189204</v>
      </c>
      <c r="I46" s="1">
        <v>632864</v>
      </c>
      <c r="J46" s="1">
        <v>530560</v>
      </c>
      <c r="K46" s="1">
        <v>613374</v>
      </c>
      <c r="L46" s="1">
        <v>1384732</v>
      </c>
      <c r="M46" s="1">
        <v>1455940</v>
      </c>
      <c r="N46" s="1">
        <v>811169</v>
      </c>
      <c r="O46" s="1">
        <v>517960</v>
      </c>
      <c r="P46" s="1">
        <v>580744</v>
      </c>
      <c r="Q46" s="2">
        <v>10900555</v>
      </c>
      <c r="R46" s="50"/>
    </row>
    <row r="49" spans="1:17" ht="14.25" x14ac:dyDescent="0.2">
      <c r="B49" s="14"/>
    </row>
    <row r="50" spans="1:17" ht="18" x14ac:dyDescent="0.2">
      <c r="I50" s="31"/>
      <c r="J50" s="31"/>
      <c r="K50" s="32"/>
    </row>
    <row r="51" spans="1:17" ht="12.7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3" spans="1:17" ht="12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2024-10-21T13:48:41Z</cp:lastPrinted>
  <dcterms:created xsi:type="dcterms:W3CDTF">1997-01-24T11:07:25Z</dcterms:created>
  <dcterms:modified xsi:type="dcterms:W3CDTF">2025-01-27T09:50:26Z</dcterms:modified>
</cp:coreProperties>
</file>